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 activeTab="1"/>
  </bookViews>
  <sheets>
    <sheet name="OFERTA" sheetId="1" r:id="rId1"/>
    <sheet name="ESTUDI DE COSTOS" sheetId="2" r:id="rId2"/>
    <sheet name="Full3" sheetId="3" r:id="rId3"/>
  </sheets>
  <calcPr calcId="145621"/>
</workbook>
</file>

<file path=xl/calcChain.xml><?xml version="1.0" encoding="utf-8"?>
<calcChain xmlns="http://schemas.openxmlformats.org/spreadsheetml/2006/main">
  <c r="E14" i="1" l="1"/>
  <c r="G11" i="1"/>
  <c r="G10" i="1"/>
  <c r="G9" i="1"/>
  <c r="G8" i="1"/>
  <c r="G7" i="1"/>
  <c r="G6" i="1"/>
  <c r="G5" i="1"/>
  <c r="G4" i="1"/>
  <c r="F11" i="1"/>
  <c r="F10" i="1"/>
  <c r="F9" i="1"/>
  <c r="F8" i="1"/>
  <c r="F7" i="1"/>
  <c r="F6" i="1"/>
  <c r="F5" i="1"/>
  <c r="F4" i="1"/>
  <c r="F12" i="1" l="1"/>
  <c r="E19" i="2" l="1"/>
</calcChain>
</file>

<file path=xl/sharedStrings.xml><?xml version="1.0" encoding="utf-8"?>
<sst xmlns="http://schemas.openxmlformats.org/spreadsheetml/2006/main" count="32" uniqueCount="30">
  <si>
    <t>Concepte</t>
  </si>
  <si>
    <t>Unitats estimades</t>
  </si>
  <si>
    <t>Total</t>
  </si>
  <si>
    <t>Reposició de falles amb plantació d'arbre planifoli amb pa de terra, de 16 a 18 cm de perímetre de tronc a 1 m d'alçària (a partir del coll de l'arrel), excavació de clot de plantació de 80x80x80 cm amb mitjans manuals, en un pendent inferior al 25 %, implantació de 2 tutors de 8cm, reblert del clot amb substitució parcial de terra de l'excavació per sorra rentada i compost (70%-30%), primer reg i càrrega manual de les terres sobrants a camió. La meitat dels arbres aniran amb aportació de biochar a la terra de plantació i l’altre meitat no. (P - 2)</t>
  </si>
  <si>
    <t>Poda de formació d'arbres petits (4/6m) utilitzant una escala de mà consistent en la eliminació de branques seques, entrecreuades, trenades, malaltes o atacades per insectes, branques concurrents i aquelles en que interfereixin el pas de serveis o edificis. Per mantenir el desenvolupament de l'arbre segons model arquitectural. Inclou poda formació de guia, d'estructura i refaldat i retirada de restes a l'abocador. (P - 3)</t>
  </si>
  <si>
    <t>Treball de repàs, reparació i fixació de tutors i ancoratges en posició prescriptiva original, incloent feines d'excavació manual si escau i feines de fixació mecànica i manual d'element tutor. Inclou els materials, eines, mitjans mecànics, vehicles i els elements de seguretat necessaris</t>
  </si>
  <si>
    <t>Reg d'arbre amb mànega connectada a camió cisterna, amb una aportació mínima de 100 l i amb un recorregut fins al punt de càrrega no superior a 2 km (P - 5)</t>
  </si>
  <si>
    <t>Encoixinament amb escorça de pi de 10 a 35 mm, subministrada en sacs de 0,8 m3, escampada amb mitjans manuals en capa uniforme de gruix fins a 10 cm (P - 1)</t>
  </si>
  <si>
    <t>Feines d'entrecavat de la capa de terres superficials adjacents, escatada i retirada d'herbes superficials, i aplec de la brossa generada i càrrega en cistells o saques, i transport de la mateixa a planta de compostatge (no més lluny de 20 km) (P - 4)</t>
  </si>
  <si>
    <t>SUBTOTAL IMPORT EXECUCIÓ</t>
  </si>
  <si>
    <t>Preu de sortida</t>
  </si>
  <si>
    <t>Import Ofert</t>
  </si>
  <si>
    <r>
      <t xml:space="preserve">Subministrament de </t>
    </r>
    <r>
      <rPr>
        <i/>
        <sz val="8"/>
        <color theme="1"/>
        <rFont val="Arial"/>
        <family val="2"/>
      </rPr>
      <t>Zelkova serrata</t>
    </r>
    <r>
      <rPr>
        <sz val="8"/>
        <color theme="1"/>
        <rFont val="Arial"/>
        <family val="2"/>
      </rPr>
      <t xml:space="preserve"> de perímetre de 16 a 18 cm, amb pa de terra de diàmetre mínim 51,01 cm i profunditat mínima 35,71 cm segons fórmules NTJ (P - 8)</t>
    </r>
  </si>
  <si>
    <r>
      <t xml:space="preserve">Subministrament de </t>
    </r>
    <r>
      <rPr>
        <i/>
        <sz val="8"/>
        <color theme="1"/>
        <rFont val="Arial"/>
        <family val="2"/>
      </rPr>
      <t>Pistacea chinensis</t>
    </r>
    <r>
      <rPr>
        <sz val="8"/>
        <color theme="1"/>
        <rFont val="Arial"/>
        <family val="2"/>
      </rPr>
      <t xml:space="preserve"> de perímetre de 16 a 18 cm, en contenidor de 35 l (P - 7)</t>
    </r>
  </si>
  <si>
    <t>Costos directes</t>
  </si>
  <si>
    <t>Import €</t>
  </si>
  <si>
    <t>Cotitzacions Seguretat Social</t>
  </si>
  <si>
    <t>Materials  i altres</t>
  </si>
  <si>
    <t>TOTAL costos directes</t>
  </si>
  <si>
    <t>Costos indirectes</t>
  </si>
  <si>
    <t>Despeses generals d’estructura</t>
  </si>
  <si>
    <t>Suma costos indirectes</t>
  </si>
  <si>
    <t xml:space="preserve">Benefici industrial </t>
  </si>
  <si>
    <t>TOTAL DE COSTOS (directes + indirectes + Benefici industrial):</t>
  </si>
  <si>
    <t>Costos salarials  per categoria professional</t>
  </si>
  <si>
    <t>Cost brut anual</t>
  </si>
  <si>
    <t xml:space="preserve">Dedicació </t>
  </si>
  <si>
    <t>OFERTA -EXPEDIENT 25/0081 LOT 1</t>
  </si>
  <si>
    <t>COMPROVACIÓ</t>
  </si>
  <si>
    <t>ESTUDI DE COSTOS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</si>
</sst>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justify" vertical="center"/>
    </xf>
    <xf numFmtId="0" fontId="5" fillId="0" borderId="4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4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5" xfId="0" applyBorder="1"/>
    <xf numFmtId="0" fontId="2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/>
    <xf numFmtId="0" fontId="10" fillId="0" borderId="0" xfId="0" applyFont="1" applyAlignment="1">
      <alignment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/>
    <xf numFmtId="0" fontId="9" fillId="0" borderId="0" xfId="0" applyFont="1"/>
    <xf numFmtId="0" fontId="5" fillId="0" borderId="4" xfId="0" applyFont="1" applyBorder="1" applyAlignment="1" applyProtection="1">
      <alignment horizontal="right" vertical="center"/>
      <protection locked="0"/>
    </xf>
    <xf numFmtId="4" fontId="2" fillId="0" borderId="5" xfId="0" applyNumberFormat="1" applyFont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3" fillId="0" borderId="5" xfId="0" applyFont="1" applyBorder="1" applyProtection="1">
      <protection locked="0"/>
    </xf>
    <xf numFmtId="0" fontId="7" fillId="0" borderId="5" xfId="0" applyFont="1" applyBorder="1" applyProtection="1">
      <protection locked="0"/>
    </xf>
    <xf numFmtId="0" fontId="2" fillId="0" borderId="5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H11" sqref="H11"/>
    </sheetView>
  </sheetViews>
  <sheetFormatPr defaultRowHeight="11.25" x14ac:dyDescent="0.2"/>
  <cols>
    <col min="1" max="1" width="9.140625" style="1"/>
    <col min="2" max="2" width="42.28515625" style="1" customWidth="1"/>
    <col min="3" max="3" width="8.28515625" style="1" customWidth="1"/>
    <col min="4" max="4" width="10.140625" style="1" customWidth="1"/>
    <col min="5" max="5" width="14.85546875" style="1" customWidth="1"/>
    <col min="6" max="6" width="16.140625" style="1" customWidth="1"/>
    <col min="7" max="7" width="25.28515625" style="1" customWidth="1"/>
    <col min="8" max="16384" width="9.140625" style="1"/>
  </cols>
  <sheetData>
    <row r="1" spans="2:7" x14ac:dyDescent="0.2">
      <c r="B1" s="19" t="s">
        <v>27</v>
      </c>
    </row>
    <row r="2" spans="2:7" ht="12" thickBot="1" x14ac:dyDescent="0.25"/>
    <row r="3" spans="2:7" ht="31.5" customHeight="1" thickBot="1" x14ac:dyDescent="0.25">
      <c r="B3" s="2" t="s">
        <v>0</v>
      </c>
      <c r="C3" s="3" t="s">
        <v>10</v>
      </c>
      <c r="D3" s="3" t="s">
        <v>1</v>
      </c>
      <c r="E3" s="3" t="s">
        <v>11</v>
      </c>
      <c r="F3" s="4" t="s">
        <v>2</v>
      </c>
    </row>
    <row r="4" spans="2:7" ht="34.5" thickBot="1" x14ac:dyDescent="0.25">
      <c r="B4" s="5" t="s">
        <v>12</v>
      </c>
      <c r="C4" s="6">
        <v>243.25</v>
      </c>
      <c r="D4" s="6">
        <v>25</v>
      </c>
      <c r="E4" s="27"/>
      <c r="F4" s="6">
        <f>+ROUND(D4*E4,2)</f>
        <v>0</v>
      </c>
      <c r="G4" s="20" t="str">
        <f t="shared" ref="G4:G11" si="0">+IF(E4&gt;C4,"Import ofert supera import de sortida","")</f>
        <v/>
      </c>
    </row>
    <row r="5" spans="2:7" ht="23.25" thickBot="1" x14ac:dyDescent="0.25">
      <c r="B5" s="7" t="s">
        <v>13</v>
      </c>
      <c r="C5" s="6">
        <v>264.18</v>
      </c>
      <c r="D5" s="6">
        <v>25</v>
      </c>
      <c r="E5" s="27"/>
      <c r="F5" s="6">
        <f>+ROUND(D5*E5,2)</f>
        <v>0</v>
      </c>
      <c r="G5" s="20" t="str">
        <f t="shared" si="0"/>
        <v/>
      </c>
    </row>
    <row r="6" spans="2:7" ht="113.25" thickBot="1" x14ac:dyDescent="0.25">
      <c r="B6" s="5" t="s">
        <v>3</v>
      </c>
      <c r="C6" s="6">
        <v>156.01</v>
      </c>
      <c r="D6" s="6">
        <v>50</v>
      </c>
      <c r="E6" s="27"/>
      <c r="F6" s="6">
        <f>+ROUND(D6*E6,2)</f>
        <v>0</v>
      </c>
      <c r="G6" s="20" t="str">
        <f t="shared" si="0"/>
        <v/>
      </c>
    </row>
    <row r="7" spans="2:7" ht="90.75" thickBot="1" x14ac:dyDescent="0.25">
      <c r="B7" s="5" t="s">
        <v>4</v>
      </c>
      <c r="C7" s="6">
        <v>77.12</v>
      </c>
      <c r="D7" s="6">
        <v>486</v>
      </c>
      <c r="E7" s="27"/>
      <c r="F7" s="6">
        <f>+ROUND(D7*E7,2)</f>
        <v>0</v>
      </c>
      <c r="G7" s="20" t="str">
        <f t="shared" si="0"/>
        <v/>
      </c>
    </row>
    <row r="8" spans="2:7" ht="57" thickBot="1" x14ac:dyDescent="0.25">
      <c r="B8" s="5" t="s">
        <v>5</v>
      </c>
      <c r="C8" s="6">
        <v>21.32</v>
      </c>
      <c r="D8" s="6">
        <v>216</v>
      </c>
      <c r="E8" s="27">
        <v>0</v>
      </c>
      <c r="F8" s="6">
        <f>+ROUND(D8*E8,2)</f>
        <v>0</v>
      </c>
      <c r="G8" s="20" t="str">
        <f t="shared" si="0"/>
        <v/>
      </c>
    </row>
    <row r="9" spans="2:7" ht="12" thickBot="1" x14ac:dyDescent="0.25">
      <c r="B9" s="8" t="s">
        <v>6</v>
      </c>
      <c r="C9" s="6">
        <v>12.65</v>
      </c>
      <c r="D9" s="9">
        <v>4009.5</v>
      </c>
      <c r="E9" s="27"/>
      <c r="F9" s="6">
        <f>+ROUND(D9*E9,2)</f>
        <v>0</v>
      </c>
      <c r="G9" s="20" t="str">
        <f t="shared" si="0"/>
        <v/>
      </c>
    </row>
    <row r="10" spans="2:7" ht="34.5" thickBot="1" x14ac:dyDescent="0.25">
      <c r="B10" s="5" t="s">
        <v>7</v>
      </c>
      <c r="C10" s="6">
        <v>74.97</v>
      </c>
      <c r="D10" s="6">
        <v>216</v>
      </c>
      <c r="E10" s="27"/>
      <c r="F10" s="6">
        <f>+ROUND(D10*E10,2)</f>
        <v>0</v>
      </c>
      <c r="G10" s="20" t="str">
        <f t="shared" si="0"/>
        <v/>
      </c>
    </row>
    <row r="11" spans="2:7" ht="57" thickBot="1" x14ac:dyDescent="0.25">
      <c r="B11" s="7" t="s">
        <v>8</v>
      </c>
      <c r="C11" s="6">
        <v>6.43</v>
      </c>
      <c r="D11" s="6">
        <v>324</v>
      </c>
      <c r="E11" s="27"/>
      <c r="F11" s="6">
        <f>+ROUND(D11*E11,2)</f>
        <v>0</v>
      </c>
      <c r="G11" s="20" t="str">
        <f t="shared" si="0"/>
        <v/>
      </c>
    </row>
    <row r="12" spans="2:7" ht="12" thickBot="1" x14ac:dyDescent="0.25">
      <c r="B12" s="5" t="s">
        <v>9</v>
      </c>
      <c r="C12" s="10"/>
      <c r="D12" s="10"/>
      <c r="E12" s="10"/>
      <c r="F12" s="6">
        <f>SUM(F4:F11)</f>
        <v>0</v>
      </c>
    </row>
    <row r="14" spans="2:7" x14ac:dyDescent="0.2">
      <c r="B14" s="21" t="s">
        <v>28</v>
      </c>
      <c r="C14" s="21"/>
      <c r="D14" s="21"/>
      <c r="E14" s="22" t="str">
        <f>+IF(F12='ESTUDI DE COSTOS'!E17,"COINCIDEIX AMB L'ESTUDI DE COSTOS","NO COINCIDEIX AMB L'ESTUDI DE COSTOS")</f>
        <v>COINCIDEIX AMB L'ESTUDI DE COSTOS</v>
      </c>
      <c r="F14" s="22"/>
    </row>
  </sheetData>
  <mergeCells count="1">
    <mergeCell ref="E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tabSelected="1" workbookViewId="0">
      <selection activeCell="E8" activeCellId="1" sqref="C4:E7 E8:E17"/>
    </sheetView>
  </sheetViews>
  <sheetFormatPr defaultRowHeight="15" x14ac:dyDescent="0.25"/>
  <cols>
    <col min="2" max="2" width="25" customWidth="1"/>
    <col min="3" max="3" width="13.140625" customWidth="1"/>
    <col min="4" max="4" width="15.85546875" customWidth="1"/>
    <col min="5" max="5" width="24.28515625" customWidth="1"/>
  </cols>
  <sheetData>
    <row r="1" spans="2:5" x14ac:dyDescent="0.25">
      <c r="B1" s="26" t="s">
        <v>29</v>
      </c>
    </row>
    <row r="3" spans="2:5" ht="25.5" x14ac:dyDescent="0.25">
      <c r="B3" s="13" t="s">
        <v>14</v>
      </c>
      <c r="C3" s="13" t="s">
        <v>25</v>
      </c>
      <c r="D3" s="13" t="s">
        <v>26</v>
      </c>
      <c r="E3" s="13" t="s">
        <v>15</v>
      </c>
    </row>
    <row r="4" spans="2:5" x14ac:dyDescent="0.25">
      <c r="B4" s="12" t="s">
        <v>24</v>
      </c>
      <c r="C4" s="28"/>
      <c r="D4" s="29"/>
      <c r="E4" s="30"/>
    </row>
    <row r="5" spans="2:5" x14ac:dyDescent="0.25">
      <c r="B5" s="12"/>
      <c r="C5" s="28"/>
      <c r="D5" s="29"/>
      <c r="E5" s="30"/>
    </row>
    <row r="6" spans="2:5" x14ac:dyDescent="0.25">
      <c r="B6" s="12"/>
      <c r="C6" s="28"/>
      <c r="D6" s="29"/>
      <c r="E6" s="30"/>
    </row>
    <row r="7" spans="2:5" x14ac:dyDescent="0.25">
      <c r="B7" s="12"/>
      <c r="C7" s="28"/>
      <c r="D7" s="29"/>
      <c r="E7" s="30"/>
    </row>
    <row r="8" spans="2:5" x14ac:dyDescent="0.25">
      <c r="B8" s="16" t="s">
        <v>16</v>
      </c>
      <c r="C8" s="16"/>
      <c r="D8" s="16"/>
      <c r="E8" s="30"/>
    </row>
    <row r="9" spans="2:5" x14ac:dyDescent="0.25">
      <c r="B9" s="16" t="s">
        <v>17</v>
      </c>
      <c r="C9" s="16"/>
      <c r="D9" s="16"/>
      <c r="E9" s="30"/>
    </row>
    <row r="10" spans="2:5" x14ac:dyDescent="0.25">
      <c r="B10" s="17" t="s">
        <v>18</v>
      </c>
      <c r="C10" s="17"/>
      <c r="D10" s="17"/>
      <c r="E10" s="31"/>
    </row>
    <row r="11" spans="2:5" x14ac:dyDescent="0.25">
      <c r="B11" s="17" t="s">
        <v>19</v>
      </c>
      <c r="C11" s="17"/>
      <c r="D11" s="17"/>
      <c r="E11" s="32" t="s">
        <v>15</v>
      </c>
    </row>
    <row r="12" spans="2:5" x14ac:dyDescent="0.25">
      <c r="B12" s="16" t="s">
        <v>20</v>
      </c>
      <c r="C12" s="16"/>
      <c r="D12" s="16"/>
      <c r="E12" s="30"/>
    </row>
    <row r="13" spans="2:5" x14ac:dyDescent="0.25">
      <c r="B13" s="16"/>
      <c r="C13" s="16"/>
      <c r="D13" s="16"/>
      <c r="E13" s="30"/>
    </row>
    <row r="14" spans="2:5" x14ac:dyDescent="0.25">
      <c r="B14" s="16" t="s">
        <v>21</v>
      </c>
      <c r="C14" s="16"/>
      <c r="D14" s="16"/>
      <c r="E14" s="30"/>
    </row>
    <row r="15" spans="2:5" x14ac:dyDescent="0.25">
      <c r="B15" s="17" t="s">
        <v>22</v>
      </c>
      <c r="C15" s="17"/>
      <c r="D15" s="17"/>
      <c r="E15" s="30"/>
    </row>
    <row r="16" spans="2:5" x14ac:dyDescent="0.25">
      <c r="B16" s="14"/>
      <c r="C16" s="15"/>
      <c r="D16" s="11"/>
      <c r="E16" s="30"/>
    </row>
    <row r="17" spans="2:5" ht="42.75" customHeight="1" x14ac:dyDescent="0.25">
      <c r="B17" s="18" t="s">
        <v>23</v>
      </c>
      <c r="C17" s="18"/>
      <c r="D17" s="18"/>
      <c r="E17" s="30"/>
    </row>
    <row r="19" spans="2:5" x14ac:dyDescent="0.25">
      <c r="B19" s="23" t="s">
        <v>28</v>
      </c>
      <c r="C19" s="24"/>
      <c r="D19" s="25"/>
      <c r="E19" s="25" t="str">
        <f>+IF(E17=OFERTA!F12,"COINCIDEIX AMB L'OFERTA","NO COINCIDEIX AMB L'OFERTA")</f>
        <v>COINCIDEIX AMB L'OFERTA</v>
      </c>
    </row>
  </sheetData>
  <sheetProtection password="8624" sheet="1" objects="1" scenarios="1"/>
  <mergeCells count="9">
    <mergeCell ref="B14:D14"/>
    <mergeCell ref="B15:D15"/>
    <mergeCell ref="B17:D17"/>
    <mergeCell ref="B8:D8"/>
    <mergeCell ref="B9:D9"/>
    <mergeCell ref="B10:D10"/>
    <mergeCell ref="B11:D11"/>
    <mergeCell ref="B12:D12"/>
    <mergeCell ref="B13:D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DE COSTOS</vt:lpstr>
      <vt:lpstr>Full3</vt:lpstr>
    </vt:vector>
  </TitlesOfParts>
  <Company>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Pellisé</dc:creator>
  <cp:lastModifiedBy>Xavier Pellisé</cp:lastModifiedBy>
  <dcterms:created xsi:type="dcterms:W3CDTF">2025-06-18T11:42:14Z</dcterms:created>
  <dcterms:modified xsi:type="dcterms:W3CDTF">2025-06-18T13:51:29Z</dcterms:modified>
</cp:coreProperties>
</file>